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25" windowHeight="13020"/>
  </bookViews>
  <sheets>
    <sheet name="Sheet1" sheetId="1" r:id="rId1"/>
    <sheet name="Sheet2" sheetId="2" r:id="rId2"/>
  </sheets>
  <definedNames>
    <definedName name="_xlnm._FilterDatabase" localSheetId="0" hidden="1">Sheet1!$A$2:$C$28</definedName>
  </definedNames>
  <calcPr calcId="144525"/>
</workbook>
</file>

<file path=xl/sharedStrings.xml><?xml version="1.0" encoding="utf-8"?>
<sst xmlns="http://schemas.openxmlformats.org/spreadsheetml/2006/main" count="171" uniqueCount="106">
  <si>
    <t>生化试剂清单</t>
  </si>
  <si>
    <t>序号</t>
  </si>
  <si>
    <t>系列</t>
  </si>
  <si>
    <t>产品名称</t>
  </si>
  <si>
    <t>肝功</t>
  </si>
  <si>
    <t>碱性磷酸酶测定试剂盒</t>
  </si>
  <si>
    <t>天门冬氨酸氨基转移酶测定试剂盒</t>
  </si>
  <si>
    <t>丙氨酸氨基转移酶测定试剂盒</t>
  </si>
  <si>
    <t>γ-谷氨酰基转移酶测定试剂盒</t>
  </si>
  <si>
    <t>总胆红素测定试剂盒</t>
  </si>
  <si>
    <t>直接胆红素测定试剂盒</t>
  </si>
  <si>
    <t>总胆汁酸测定试剂盒</t>
  </si>
  <si>
    <t>胆碱酯酶测定试剂盒</t>
  </si>
  <si>
    <t>总蛋白测定试剂盒</t>
  </si>
  <si>
    <t>白蛋白测定试剂盒</t>
  </si>
  <si>
    <t>前白蛋白测定试剂盒</t>
  </si>
  <si>
    <t>离子</t>
  </si>
  <si>
    <t>二氧化碳测定试剂盒</t>
  </si>
  <si>
    <t>肾功</t>
  </si>
  <si>
    <t>尿素测定试剂盒</t>
  </si>
  <si>
    <t>尿酸测定试剂盒</t>
  </si>
  <si>
    <t>肌酐测定试剂盒</t>
  </si>
  <si>
    <t>胱抑素C测定试剂盒</t>
  </si>
  <si>
    <t>β2-微球蛋白测定试剂盒</t>
  </si>
  <si>
    <t>心肌酶</t>
  </si>
  <si>
    <t>乳酸脱氢酶测定试剂盒</t>
  </si>
  <si>
    <t>肌酸激酶测定试剂盒</t>
  </si>
  <si>
    <t>肌酸激酶MB型同工酶测定试剂盒</t>
  </si>
  <si>
    <t>α-羟丁酸脱氢酶测定试剂盒</t>
  </si>
  <si>
    <t>血脂</t>
  </si>
  <si>
    <t>胆固醇测定试剂盒</t>
  </si>
  <si>
    <t>甘油三酯测定试剂盒</t>
  </si>
  <si>
    <t>高密度脂蛋白胆固醇测定试剂盒</t>
  </si>
  <si>
    <t>低密度脂蛋白胆固醇测定试剂盒</t>
  </si>
  <si>
    <t>同型半胱氨酸测定试剂盒</t>
  </si>
  <si>
    <t>钙测定试剂盒</t>
  </si>
  <si>
    <t>镁测定试剂盒</t>
  </si>
  <si>
    <t>无机磷测定试剂盒</t>
  </si>
  <si>
    <t>糖代谢</t>
  </si>
  <si>
    <t>葡萄糖测定试剂盒</t>
  </si>
  <si>
    <t>特定蛋白</t>
  </si>
  <si>
    <t>抗链球菌溶血素“O”测定试剂盒</t>
  </si>
  <si>
    <t>补体C3测定试剂盒</t>
  </si>
  <si>
    <t>补体C4测定试剂盒</t>
  </si>
  <si>
    <t>免疫球蛋白A 测定试剂盒</t>
  </si>
  <si>
    <t>免疫球蛋白M 测定试剂盒</t>
  </si>
  <si>
    <t>免疫球蛋白G 测定试剂盒</t>
  </si>
  <si>
    <t>C-反应蛋白测定试剂盒</t>
  </si>
  <si>
    <t>类风湿因子测定试剂盒</t>
  </si>
  <si>
    <t>载脂蛋白A-1测定试剂盒</t>
  </si>
  <si>
    <t>载脂蛋白B测定试剂盒</t>
  </si>
  <si>
    <t>胰腺炎</t>
  </si>
  <si>
    <t>α-淀粉酶测定试剂盒</t>
  </si>
  <si>
    <t>综合校准</t>
  </si>
  <si>
    <t>临床化学校准血清</t>
  </si>
  <si>
    <t>碱性磷酸酶测定试剂盒（NPP底物-AMP缓冲液法）</t>
  </si>
  <si>
    <t>4×440</t>
  </si>
  <si>
    <t>天门冬氨酸氨基转移酶测定试剂盒（天门冬氨酸底物法）</t>
  </si>
  <si>
    <t>2×440</t>
  </si>
  <si>
    <t>丙氨酸氨基转移酶测定试剂盒（丙氨酸底物法）</t>
  </si>
  <si>
    <t>γ-谷氨酰基转移酶测定试剂盒（GPNA底物法）</t>
  </si>
  <si>
    <t>总胆红素测定试剂盒（钒酸盐氧化法）</t>
  </si>
  <si>
    <t>直接胆红素测定试剂盒（钒酸盐氧化法）</t>
  </si>
  <si>
    <t>总胆汁酸测定试剂盒（酶循环法）</t>
  </si>
  <si>
    <t>胆碱酯酶测定试剂盒（丁酰硫代胆碱底物法）</t>
  </si>
  <si>
    <t>总蛋白测定试剂盒（双缩脲法）</t>
  </si>
  <si>
    <t>2×440测试(适用西门子ADVIA XPT机型);</t>
  </si>
  <si>
    <t>白蛋白测定试剂盒（溴甲酚绿法）</t>
  </si>
  <si>
    <t>前白蛋白测定试剂盒（免疫比浊法）</t>
  </si>
  <si>
    <t>2×440测试</t>
  </si>
  <si>
    <t>二氧化碳测定试剂盒（PEPC酶法）</t>
  </si>
  <si>
    <t>尿素测定试剂盒（尿素酶-谷氨酸脱氢酶法）</t>
  </si>
  <si>
    <t>尿酸测定试剂盒（尿酸酶法）</t>
  </si>
  <si>
    <t>肌酐测定试剂盒（肌氨酸氧化酶法）</t>
  </si>
  <si>
    <t>胱抑素C测定试剂盒（胶乳免疫比浊法）</t>
  </si>
  <si>
    <t>β2-微球蛋白测定试剂盒（胶乳免疫比浊法）</t>
  </si>
  <si>
    <t>乳酸脱氢酶测定试剂盒（乳酸底物法）</t>
  </si>
  <si>
    <t>4×440测试</t>
  </si>
  <si>
    <t>肌酸激酶测定试剂盒（磷酸肌酸底物法）</t>
  </si>
  <si>
    <t>2×440测试（适用西门子Atellica、ADVIA XPT机型）；</t>
  </si>
  <si>
    <t>肌酸激酶MB型同工酶测定试剂盒（免疫抑制法）</t>
  </si>
  <si>
    <t>2×440测试(适用西门子ADVIA XPT机型)</t>
  </si>
  <si>
    <t>α-羟丁酸脱氢酶测定试剂盒（α-酮丁酸底物法）</t>
  </si>
  <si>
    <t>2×440测试(适用西门子Atellica、ADVIA XPT机型);</t>
  </si>
  <si>
    <t>胆固醇测定试剂盒（CHOD-PAP法）</t>
  </si>
  <si>
    <t>甘油三酯测定试剂盒（GPO-PAP法）</t>
  </si>
  <si>
    <t>高密度脂蛋白胆固醇测定试剂盒（直接法—抗体分离法）</t>
  </si>
  <si>
    <t>低密度脂蛋白胆固醇测定试剂盒（清除法）</t>
  </si>
  <si>
    <t>同型半胱氨酸测定试剂盒（酶循环法）</t>
  </si>
  <si>
    <t>钙测定试剂盒（邻甲酚酞络合酮法）</t>
  </si>
  <si>
    <t>镁测定试剂盒（二甲苯胺蓝法）</t>
  </si>
  <si>
    <t>无机磷测定试剂盒（直接紫外法）</t>
  </si>
  <si>
    <t>葡萄糖测定试剂盒（葡萄糖氧化酶法）</t>
  </si>
  <si>
    <t>抗链球菌溶血素“O”测定试剂盒（免疫比浊法）</t>
  </si>
  <si>
    <t>补体C3测定试剂盒（免疫比浊法）</t>
  </si>
  <si>
    <t>补体C4测定试剂盒（免疫比浊法）</t>
  </si>
  <si>
    <t>免疫球蛋白A 测定试剂盒（免疫比浊法）</t>
  </si>
  <si>
    <t>2×440测试（适用西门子ADVIA XPT机型）</t>
  </si>
  <si>
    <t>免疫球蛋白M 测定试剂盒（免疫比浊法）</t>
  </si>
  <si>
    <t>2×440测试（ADVIA XPT）</t>
  </si>
  <si>
    <t>免疫球蛋白G 测定试剂盒（免疫比浊法）</t>
  </si>
  <si>
    <t>C-反应蛋白测定试剂盒（免疫比浊法）</t>
  </si>
  <si>
    <t>类风湿因子测定试剂盒（免疫比浊法）</t>
  </si>
  <si>
    <t>载脂蛋白A-1测定试剂盒（免疫比浊法）</t>
  </si>
  <si>
    <t>载脂蛋白B测定试剂盒（免疫比浊法）</t>
  </si>
  <si>
    <t>α-淀粉酶测定试剂盒（EPS底物法）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</si>
</sst>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00_ 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2"/>
      <color theme="1"/>
      <name val="宋体"/>
      <charset val="134"/>
      <scheme val="minor"/>
    </font>
    <font>
      <sz val="9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微软雅黑"/>
      <charset val="134"/>
    </font>
    <font>
      <sz val="2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177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177" fontId="0" fillId="0" borderId="0" xfId="0" applyNumberForma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176" fontId="5" fillId="0" borderId="2" xfId="49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5"/>
  <sheetViews>
    <sheetView tabSelected="1" zoomScale="85" zoomScaleNormal="85" topLeftCell="A16" workbookViewId="0">
      <selection activeCell="A27" sqref="$A27:$XFD27"/>
    </sheetView>
  </sheetViews>
  <sheetFormatPr defaultColWidth="8.725" defaultRowHeight="32" customHeight="1" outlineLevelCol="2"/>
  <cols>
    <col min="1" max="1" width="12.2" style="18" customWidth="1"/>
    <col min="2" max="2" width="12.6416666666667" style="19" customWidth="1"/>
    <col min="3" max="3" width="43.975" style="20" customWidth="1"/>
    <col min="4" max="16384" width="8.725" style="18"/>
  </cols>
  <sheetData>
    <row r="1" customHeight="1" spans="1:3">
      <c r="A1" s="21" t="s">
        <v>0</v>
      </c>
      <c r="B1" s="21"/>
      <c r="C1" s="22"/>
    </row>
    <row r="2" s="14" customFormat="1" customHeight="1" spans="1:3">
      <c r="A2" s="23" t="s">
        <v>1</v>
      </c>
      <c r="B2" s="23" t="s">
        <v>2</v>
      </c>
      <c r="C2" s="24" t="s">
        <v>3</v>
      </c>
    </row>
    <row r="3" s="15" customFormat="1" customHeight="1" spans="1:3">
      <c r="A3" s="25">
        <v>1</v>
      </c>
      <c r="B3" s="26" t="s">
        <v>4</v>
      </c>
      <c r="C3" s="27" t="s">
        <v>5</v>
      </c>
    </row>
    <row r="4" s="15" customFormat="1" customHeight="1" spans="1:3">
      <c r="A4" s="25">
        <v>2</v>
      </c>
      <c r="B4" s="26" t="s">
        <v>4</v>
      </c>
      <c r="C4" s="27" t="s">
        <v>6</v>
      </c>
    </row>
    <row r="5" s="15" customFormat="1" customHeight="1" spans="1:3">
      <c r="A5" s="25">
        <v>3</v>
      </c>
      <c r="B5" s="26" t="s">
        <v>4</v>
      </c>
      <c r="C5" s="27" t="s">
        <v>7</v>
      </c>
    </row>
    <row r="6" s="15" customFormat="1" customHeight="1" spans="1:3">
      <c r="A6" s="25">
        <v>4</v>
      </c>
      <c r="B6" s="26" t="s">
        <v>4</v>
      </c>
      <c r="C6" s="27" t="s">
        <v>8</v>
      </c>
    </row>
    <row r="7" s="16" customFormat="1" customHeight="1" spans="1:3">
      <c r="A7" s="25">
        <v>5</v>
      </c>
      <c r="B7" s="26" t="s">
        <v>4</v>
      </c>
      <c r="C7" s="27" t="s">
        <v>9</v>
      </c>
    </row>
    <row r="8" s="16" customFormat="1" customHeight="1" spans="1:3">
      <c r="A8" s="25">
        <v>6</v>
      </c>
      <c r="B8" s="26" t="s">
        <v>4</v>
      </c>
      <c r="C8" s="27" t="s">
        <v>10</v>
      </c>
    </row>
    <row r="9" s="16" customFormat="1" customHeight="1" spans="1:3">
      <c r="A9" s="25">
        <v>7</v>
      </c>
      <c r="B9" s="26" t="s">
        <v>4</v>
      </c>
      <c r="C9" s="27" t="s">
        <v>11</v>
      </c>
    </row>
    <row r="10" s="15" customFormat="1" customHeight="1" spans="1:3">
      <c r="A10" s="25">
        <v>8</v>
      </c>
      <c r="B10" s="26" t="s">
        <v>4</v>
      </c>
      <c r="C10" s="27" t="s">
        <v>12</v>
      </c>
    </row>
    <row r="11" s="15" customFormat="1" customHeight="1" spans="1:3">
      <c r="A11" s="25">
        <v>9</v>
      </c>
      <c r="B11" s="26" t="s">
        <v>4</v>
      </c>
      <c r="C11" s="27" t="s">
        <v>13</v>
      </c>
    </row>
    <row r="12" s="15" customFormat="1" customHeight="1" spans="1:3">
      <c r="A12" s="25">
        <v>10</v>
      </c>
      <c r="B12" s="26" t="s">
        <v>4</v>
      </c>
      <c r="C12" s="27" t="s">
        <v>14</v>
      </c>
    </row>
    <row r="13" s="15" customFormat="1" customHeight="1" spans="1:3">
      <c r="A13" s="25">
        <v>11</v>
      </c>
      <c r="B13" s="26" t="s">
        <v>4</v>
      </c>
      <c r="C13" s="27" t="s">
        <v>15</v>
      </c>
    </row>
    <row r="14" s="15" customFormat="1" customHeight="1" spans="1:3">
      <c r="A14" s="25">
        <v>12</v>
      </c>
      <c r="B14" s="26" t="s">
        <v>16</v>
      </c>
      <c r="C14" s="27" t="s">
        <v>17</v>
      </c>
    </row>
    <row r="15" s="15" customFormat="1" customHeight="1" spans="1:3">
      <c r="A15" s="25">
        <v>13</v>
      </c>
      <c r="B15" s="26" t="s">
        <v>18</v>
      </c>
      <c r="C15" s="27" t="s">
        <v>19</v>
      </c>
    </row>
    <row r="16" s="15" customFormat="1" customHeight="1" spans="1:3">
      <c r="A16" s="25">
        <v>14</v>
      </c>
      <c r="B16" s="26" t="s">
        <v>18</v>
      </c>
      <c r="C16" s="27" t="s">
        <v>20</v>
      </c>
    </row>
    <row r="17" s="15" customFormat="1" customHeight="1" spans="1:3">
      <c r="A17" s="25">
        <v>15</v>
      </c>
      <c r="B17" s="26" t="s">
        <v>18</v>
      </c>
      <c r="C17" s="27" t="s">
        <v>21</v>
      </c>
    </row>
    <row r="18" s="15" customFormat="1" customHeight="1" spans="1:3">
      <c r="A18" s="25">
        <v>16</v>
      </c>
      <c r="B18" s="26" t="s">
        <v>18</v>
      </c>
      <c r="C18" s="27" t="s">
        <v>22</v>
      </c>
    </row>
    <row r="19" s="15" customFormat="1" customHeight="1" spans="1:3">
      <c r="A19" s="25">
        <v>17</v>
      </c>
      <c r="B19" s="26" t="s">
        <v>18</v>
      </c>
      <c r="C19" s="27" t="s">
        <v>23</v>
      </c>
    </row>
    <row r="20" s="16" customFormat="1" customHeight="1" spans="1:3">
      <c r="A20" s="25">
        <v>18</v>
      </c>
      <c r="B20" s="26" t="s">
        <v>24</v>
      </c>
      <c r="C20" s="27" t="s">
        <v>25</v>
      </c>
    </row>
    <row r="21" s="15" customFormat="1" customHeight="1" spans="1:3">
      <c r="A21" s="25">
        <v>19</v>
      </c>
      <c r="B21" s="26" t="s">
        <v>24</v>
      </c>
      <c r="C21" s="27" t="s">
        <v>26</v>
      </c>
    </row>
    <row r="22" s="15" customFormat="1" customHeight="1" spans="1:3">
      <c r="A22" s="25">
        <v>20</v>
      </c>
      <c r="B22" s="26" t="s">
        <v>24</v>
      </c>
      <c r="C22" s="27" t="s">
        <v>27</v>
      </c>
    </row>
    <row r="23" s="15" customFormat="1" customHeight="1" spans="1:3">
      <c r="A23" s="25">
        <v>21</v>
      </c>
      <c r="B23" s="26" t="s">
        <v>24</v>
      </c>
      <c r="C23" s="27" t="s">
        <v>28</v>
      </c>
    </row>
    <row r="24" s="15" customFormat="1" customHeight="1" spans="1:3">
      <c r="A24" s="25">
        <v>22</v>
      </c>
      <c r="B24" s="26" t="s">
        <v>29</v>
      </c>
      <c r="C24" s="27" t="s">
        <v>30</v>
      </c>
    </row>
    <row r="25" s="16" customFormat="1" customHeight="1" spans="1:3">
      <c r="A25" s="25">
        <v>23</v>
      </c>
      <c r="B25" s="26" t="s">
        <v>29</v>
      </c>
      <c r="C25" s="27" t="s">
        <v>31</v>
      </c>
    </row>
    <row r="26" s="15" customFormat="1" customHeight="1" spans="1:3">
      <c r="A26" s="25">
        <v>24</v>
      </c>
      <c r="B26" s="26" t="s">
        <v>29</v>
      </c>
      <c r="C26" s="27" t="s">
        <v>32</v>
      </c>
    </row>
    <row r="27" s="17" customFormat="1" customHeight="1" spans="1:3">
      <c r="A27" s="28">
        <v>25</v>
      </c>
      <c r="B27" s="26" t="s">
        <v>29</v>
      </c>
      <c r="C27" s="27" t="s">
        <v>33</v>
      </c>
    </row>
    <row r="28" s="15" customFormat="1" customHeight="1" spans="1:3">
      <c r="A28" s="25">
        <v>26</v>
      </c>
      <c r="B28" s="26" t="s">
        <v>29</v>
      </c>
      <c r="C28" s="27" t="s">
        <v>34</v>
      </c>
    </row>
    <row r="29" s="15" customFormat="1" customHeight="1" spans="1:3">
      <c r="A29" s="25">
        <v>27</v>
      </c>
      <c r="B29" s="26" t="s">
        <v>16</v>
      </c>
      <c r="C29" s="27" t="s">
        <v>35</v>
      </c>
    </row>
    <row r="30" s="15" customFormat="1" customHeight="1" spans="1:3">
      <c r="A30" s="25">
        <v>28</v>
      </c>
      <c r="B30" s="26" t="s">
        <v>16</v>
      </c>
      <c r="C30" s="27" t="s">
        <v>36</v>
      </c>
    </row>
    <row r="31" s="15" customFormat="1" customHeight="1" spans="1:3">
      <c r="A31" s="25">
        <v>29</v>
      </c>
      <c r="B31" s="26" t="s">
        <v>16</v>
      </c>
      <c r="C31" s="27" t="s">
        <v>37</v>
      </c>
    </row>
    <row r="32" s="15" customFormat="1" customHeight="1" spans="1:3">
      <c r="A32" s="25">
        <v>30</v>
      </c>
      <c r="B32" s="26" t="s">
        <v>38</v>
      </c>
      <c r="C32" s="27" t="s">
        <v>39</v>
      </c>
    </row>
    <row r="33" s="15" customFormat="1" customHeight="1" spans="1:3">
      <c r="A33" s="25">
        <v>31</v>
      </c>
      <c r="B33" s="29" t="s">
        <v>40</v>
      </c>
      <c r="C33" s="27" t="s">
        <v>41</v>
      </c>
    </row>
    <row r="34" s="15" customFormat="1" customHeight="1" spans="1:3">
      <c r="A34" s="25">
        <v>32</v>
      </c>
      <c r="B34" s="29" t="s">
        <v>40</v>
      </c>
      <c r="C34" s="27" t="s">
        <v>42</v>
      </c>
    </row>
    <row r="35" s="15" customFormat="1" customHeight="1" spans="1:3">
      <c r="A35" s="25">
        <v>33</v>
      </c>
      <c r="B35" s="29" t="s">
        <v>40</v>
      </c>
      <c r="C35" s="27" t="s">
        <v>43</v>
      </c>
    </row>
    <row r="36" s="15" customFormat="1" customHeight="1" spans="1:3">
      <c r="A36" s="25">
        <v>34</v>
      </c>
      <c r="B36" s="29" t="s">
        <v>40</v>
      </c>
      <c r="C36" s="27" t="s">
        <v>44</v>
      </c>
    </row>
    <row r="37" s="15" customFormat="1" customHeight="1" spans="1:3">
      <c r="A37" s="25">
        <v>35</v>
      </c>
      <c r="B37" s="29" t="s">
        <v>40</v>
      </c>
      <c r="C37" s="27" t="s">
        <v>45</v>
      </c>
    </row>
    <row r="38" s="15" customFormat="1" customHeight="1" spans="1:3">
      <c r="A38" s="25">
        <v>36</v>
      </c>
      <c r="B38" s="29" t="s">
        <v>40</v>
      </c>
      <c r="C38" s="27" t="s">
        <v>46</v>
      </c>
    </row>
    <row r="39" s="15" customFormat="1" customHeight="1" spans="1:3">
      <c r="A39" s="25">
        <v>37</v>
      </c>
      <c r="B39" s="29" t="s">
        <v>40</v>
      </c>
      <c r="C39" s="27" t="s">
        <v>47</v>
      </c>
    </row>
    <row r="40" s="15" customFormat="1" customHeight="1" spans="1:3">
      <c r="A40" s="25">
        <v>38</v>
      </c>
      <c r="B40" s="29" t="s">
        <v>40</v>
      </c>
      <c r="C40" s="27" t="s">
        <v>48</v>
      </c>
    </row>
    <row r="41" s="15" customFormat="1" customHeight="1" spans="1:3">
      <c r="A41" s="25">
        <v>39</v>
      </c>
      <c r="B41" s="26" t="s">
        <v>29</v>
      </c>
      <c r="C41" s="27" t="s">
        <v>49</v>
      </c>
    </row>
    <row r="42" s="15" customFormat="1" customHeight="1" spans="1:3">
      <c r="A42" s="25">
        <v>40</v>
      </c>
      <c r="B42" s="26" t="s">
        <v>29</v>
      </c>
      <c r="C42" s="27" t="s">
        <v>50</v>
      </c>
    </row>
    <row r="43" s="15" customFormat="1" customHeight="1" spans="1:3">
      <c r="A43" s="25">
        <v>41</v>
      </c>
      <c r="B43" s="26" t="s">
        <v>51</v>
      </c>
      <c r="C43" s="27" t="s">
        <v>52</v>
      </c>
    </row>
    <row r="44" s="15" customFormat="1" customHeight="1" spans="1:3">
      <c r="A44" s="25">
        <v>42</v>
      </c>
      <c r="B44" s="30" t="s">
        <v>53</v>
      </c>
      <c r="C44" s="31" t="s">
        <v>54</v>
      </c>
    </row>
    <row r="45" s="15" customFormat="1" customHeight="1" spans="2:3">
      <c r="B45" s="19"/>
      <c r="C45" s="32"/>
    </row>
  </sheetData>
  <autoFilter ref="A2:C28">
    <extLst/>
  </autoFilter>
  <mergeCells count="1">
    <mergeCell ref="A1:C1"/>
  </mergeCells>
  <pageMargins left="0.196527777777778" right="0.156944444444444" top="0.393055555555556" bottom="0.314583333333333" header="0.314583333333333" footer="0.275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10" workbookViewId="0">
      <selection activeCell="E1" sqref="E$1:E$1048576"/>
    </sheetView>
  </sheetViews>
  <sheetFormatPr defaultColWidth="8.725" defaultRowHeight="13.5" outlineLevelCol="7"/>
  <cols>
    <col min="1" max="1" width="46.6333333333333" customWidth="1"/>
    <col min="4" max="4" width="12.8166666666667"/>
    <col min="5" max="5" width="46.5416666666667" customWidth="1"/>
    <col min="8" max="8" width="12.8166666666667"/>
  </cols>
  <sheetData>
    <row r="1" ht="14.25" spans="1:8">
      <c r="A1" s="1" t="s">
        <v>55</v>
      </c>
      <c r="B1" s="2">
        <v>1346.64</v>
      </c>
      <c r="C1">
        <f>6*1240</f>
        <v>7440</v>
      </c>
      <c r="D1" s="3">
        <f>B1/C1</f>
        <v>0.181</v>
      </c>
      <c r="E1" s="4" t="s">
        <v>56</v>
      </c>
      <c r="F1">
        <f>4*440</f>
        <v>1760</v>
      </c>
      <c r="G1" s="5">
        <v>3</v>
      </c>
      <c r="H1">
        <f>D1*F1*G1</f>
        <v>955.68</v>
      </c>
    </row>
    <row r="2" ht="14.25" spans="1:8">
      <c r="A2" s="1" t="s">
        <v>57</v>
      </c>
      <c r="B2" s="2">
        <v>289.8</v>
      </c>
      <c r="C2">
        <f>7*360</f>
        <v>2520</v>
      </c>
      <c r="D2" s="3">
        <f t="shared" ref="D2:D23" si="0">B2/C2</f>
        <v>0.115</v>
      </c>
      <c r="E2" s="4" t="s">
        <v>58</v>
      </c>
      <c r="F2">
        <f t="shared" ref="F2:F11" si="1">2*440</f>
        <v>880</v>
      </c>
      <c r="G2" s="5">
        <v>15</v>
      </c>
      <c r="H2">
        <f t="shared" ref="H2:H42" si="2">D2*F2*G2</f>
        <v>1518</v>
      </c>
    </row>
    <row r="3" ht="14.25" spans="1:8">
      <c r="A3" s="1" t="s">
        <v>59</v>
      </c>
      <c r="B3" s="2">
        <v>414.72</v>
      </c>
      <c r="C3">
        <f>6*640</f>
        <v>3840</v>
      </c>
      <c r="D3" s="3">
        <f t="shared" si="0"/>
        <v>0.108</v>
      </c>
      <c r="E3" s="4" t="s">
        <v>58</v>
      </c>
      <c r="F3">
        <f t="shared" si="1"/>
        <v>880</v>
      </c>
      <c r="G3" s="5">
        <v>26</v>
      </c>
      <c r="H3">
        <f t="shared" si="2"/>
        <v>2471.04</v>
      </c>
    </row>
    <row r="4" ht="14.25" spans="1:8">
      <c r="A4" s="1" t="s">
        <v>60</v>
      </c>
      <c r="B4" s="2">
        <v>556.2</v>
      </c>
      <c r="C4">
        <f>4*675</f>
        <v>2700</v>
      </c>
      <c r="D4" s="3">
        <f t="shared" si="0"/>
        <v>0.206</v>
      </c>
      <c r="E4" s="4" t="s">
        <v>58</v>
      </c>
      <c r="F4">
        <f t="shared" si="1"/>
        <v>880</v>
      </c>
      <c r="G4" s="5">
        <v>25</v>
      </c>
      <c r="H4">
        <f t="shared" si="2"/>
        <v>4532</v>
      </c>
    </row>
    <row r="5" ht="14.25" spans="1:8">
      <c r="A5" s="1" t="s">
        <v>61</v>
      </c>
      <c r="B5" s="2">
        <v>462</v>
      </c>
      <c r="C5">
        <f>4*660</f>
        <v>2640</v>
      </c>
      <c r="D5" s="3">
        <f t="shared" si="0"/>
        <v>0.175</v>
      </c>
      <c r="E5" s="4" t="s">
        <v>56</v>
      </c>
      <c r="F5">
        <f>4*440</f>
        <v>1760</v>
      </c>
      <c r="G5" s="5">
        <v>12</v>
      </c>
      <c r="H5">
        <f t="shared" si="2"/>
        <v>3696</v>
      </c>
    </row>
    <row r="6" ht="14.25" spans="1:8">
      <c r="A6" s="1" t="s">
        <v>62</v>
      </c>
      <c r="B6" s="2">
        <v>530.64</v>
      </c>
      <c r="C6" s="2">
        <f>4*660</f>
        <v>2640</v>
      </c>
      <c r="D6" s="3">
        <f t="shared" si="0"/>
        <v>0.201</v>
      </c>
      <c r="E6" s="4" t="s">
        <v>58</v>
      </c>
      <c r="F6">
        <f t="shared" si="1"/>
        <v>880</v>
      </c>
      <c r="G6" s="5">
        <v>25</v>
      </c>
      <c r="H6">
        <f t="shared" si="2"/>
        <v>4422</v>
      </c>
    </row>
    <row r="7" ht="14.25" spans="1:8">
      <c r="A7" s="6" t="s">
        <v>63</v>
      </c>
      <c r="B7" s="7">
        <v>640</v>
      </c>
      <c r="C7" s="8">
        <v>480</v>
      </c>
      <c r="D7" s="3">
        <f t="shared" si="0"/>
        <v>1.33333333333333</v>
      </c>
      <c r="E7" s="4" t="s">
        <v>56</v>
      </c>
      <c r="F7">
        <f>4*440</f>
        <v>1760</v>
      </c>
      <c r="G7" s="5">
        <v>11</v>
      </c>
      <c r="H7">
        <f t="shared" si="2"/>
        <v>25813.3333333333</v>
      </c>
    </row>
    <row r="8" ht="14.25" spans="1:8">
      <c r="A8" s="6" t="s">
        <v>64</v>
      </c>
      <c r="B8" s="8">
        <v>202.5</v>
      </c>
      <c r="C8" s="7">
        <v>450</v>
      </c>
      <c r="D8" s="3">
        <f t="shared" si="0"/>
        <v>0.45</v>
      </c>
      <c r="E8" s="4" t="s">
        <v>58</v>
      </c>
      <c r="F8">
        <f t="shared" si="1"/>
        <v>880</v>
      </c>
      <c r="G8" s="5">
        <v>3</v>
      </c>
      <c r="H8">
        <f t="shared" si="2"/>
        <v>1188</v>
      </c>
    </row>
    <row r="9" ht="14.25" spans="1:8">
      <c r="A9" s="1" t="s">
        <v>65</v>
      </c>
      <c r="B9" s="2">
        <v>229.6</v>
      </c>
      <c r="C9">
        <f>4*820</f>
        <v>3280</v>
      </c>
      <c r="D9" s="3">
        <f t="shared" si="0"/>
        <v>0.07</v>
      </c>
      <c r="E9" s="4" t="s">
        <v>66</v>
      </c>
      <c r="F9">
        <f t="shared" si="1"/>
        <v>880</v>
      </c>
      <c r="G9" s="5">
        <v>20</v>
      </c>
      <c r="H9">
        <f t="shared" si="2"/>
        <v>1232</v>
      </c>
    </row>
    <row r="10" ht="14.25" spans="1:8">
      <c r="A10" s="4" t="s">
        <v>67</v>
      </c>
      <c r="B10" s="2">
        <v>360</v>
      </c>
      <c r="C10">
        <f>4*1500</f>
        <v>6000</v>
      </c>
      <c r="D10" s="3">
        <f t="shared" si="0"/>
        <v>0.06</v>
      </c>
      <c r="E10" s="4" t="s">
        <v>56</v>
      </c>
      <c r="F10">
        <f>4*440</f>
        <v>1760</v>
      </c>
      <c r="G10" s="5">
        <v>10</v>
      </c>
      <c r="H10">
        <f t="shared" si="2"/>
        <v>1056</v>
      </c>
    </row>
    <row r="11" ht="14.25" spans="1:8">
      <c r="A11" s="6" t="s">
        <v>68</v>
      </c>
      <c r="B11" s="2">
        <v>329.26</v>
      </c>
      <c r="C11" s="8">
        <v>360</v>
      </c>
      <c r="D11" s="3">
        <f t="shared" si="0"/>
        <v>0.914611111111111</v>
      </c>
      <c r="E11" s="4" t="s">
        <v>69</v>
      </c>
      <c r="F11">
        <f t="shared" si="1"/>
        <v>880</v>
      </c>
      <c r="G11" s="5">
        <v>4</v>
      </c>
      <c r="H11">
        <f t="shared" si="2"/>
        <v>3219.43111111111</v>
      </c>
    </row>
    <row r="12" ht="14.25" spans="1:8">
      <c r="A12" s="1" t="s">
        <v>70</v>
      </c>
      <c r="B12">
        <v>429.66</v>
      </c>
      <c r="C12">
        <f>4*550</f>
        <v>2200</v>
      </c>
      <c r="D12" s="3">
        <f t="shared" si="0"/>
        <v>0.1953</v>
      </c>
      <c r="E12" s="4" t="s">
        <v>66</v>
      </c>
      <c r="F12">
        <f t="shared" ref="F12:F21" si="3">2*440</f>
        <v>880</v>
      </c>
      <c r="G12" s="5">
        <v>20</v>
      </c>
      <c r="H12">
        <f t="shared" si="2"/>
        <v>3437.28</v>
      </c>
    </row>
    <row r="13" ht="14.25" spans="1:8">
      <c r="A13" s="1" t="s">
        <v>71</v>
      </c>
      <c r="B13" s="2">
        <v>626.08</v>
      </c>
      <c r="C13">
        <f>6*660</f>
        <v>3960</v>
      </c>
      <c r="D13" s="3">
        <f t="shared" si="0"/>
        <v>0.15810101010101</v>
      </c>
      <c r="E13" s="4" t="s">
        <v>69</v>
      </c>
      <c r="F13">
        <f t="shared" si="3"/>
        <v>880</v>
      </c>
      <c r="G13" s="5">
        <v>24</v>
      </c>
      <c r="H13">
        <f t="shared" si="2"/>
        <v>3339.09333333333</v>
      </c>
    </row>
    <row r="14" ht="14.25" spans="1:8">
      <c r="A14" s="4" t="s">
        <v>72</v>
      </c>
      <c r="B14" s="2">
        <v>1362.64</v>
      </c>
      <c r="C14">
        <f>6*660</f>
        <v>3960</v>
      </c>
      <c r="D14" s="3">
        <f t="shared" si="0"/>
        <v>0.34410101010101</v>
      </c>
      <c r="E14" s="4" t="s">
        <v>69</v>
      </c>
      <c r="F14">
        <f t="shared" si="3"/>
        <v>880</v>
      </c>
      <c r="G14" s="5">
        <v>22</v>
      </c>
      <c r="H14">
        <f t="shared" si="2"/>
        <v>6661.79555555556</v>
      </c>
    </row>
    <row r="15" ht="14.25" spans="1:8">
      <c r="A15" s="1" t="s">
        <v>73</v>
      </c>
      <c r="B15" s="2">
        <v>2265.48</v>
      </c>
      <c r="C15">
        <f>4*350</f>
        <v>1400</v>
      </c>
      <c r="D15" s="3">
        <f t="shared" si="0"/>
        <v>1.6182</v>
      </c>
      <c r="E15" s="4" t="s">
        <v>69</v>
      </c>
      <c r="F15">
        <f t="shared" si="3"/>
        <v>880</v>
      </c>
      <c r="G15" s="5">
        <v>24</v>
      </c>
      <c r="H15">
        <f t="shared" si="2"/>
        <v>34176.384</v>
      </c>
    </row>
    <row r="16" ht="14.25" spans="1:8">
      <c r="A16" s="1" t="s">
        <v>74</v>
      </c>
      <c r="B16" s="2">
        <v>3329.4</v>
      </c>
      <c r="C16">
        <v>400</v>
      </c>
      <c r="D16" s="3">
        <f t="shared" si="0"/>
        <v>8.3235</v>
      </c>
      <c r="E16" s="4" t="s">
        <v>66</v>
      </c>
      <c r="F16">
        <f t="shared" si="3"/>
        <v>880</v>
      </c>
      <c r="G16" s="5">
        <v>3</v>
      </c>
      <c r="H16">
        <f t="shared" si="2"/>
        <v>21974.04</v>
      </c>
    </row>
    <row r="17" ht="14.25" spans="1:8">
      <c r="A17" s="6" t="s">
        <v>75</v>
      </c>
      <c r="B17" s="2">
        <v>2073.6</v>
      </c>
      <c r="C17" s="8">
        <v>360</v>
      </c>
      <c r="D17" s="3">
        <f t="shared" si="0"/>
        <v>5.76</v>
      </c>
      <c r="E17" s="4" t="s">
        <v>69</v>
      </c>
      <c r="F17">
        <f t="shared" si="3"/>
        <v>880</v>
      </c>
      <c r="G17" s="5">
        <v>1</v>
      </c>
      <c r="H17">
        <f t="shared" si="2"/>
        <v>5068.8</v>
      </c>
    </row>
    <row r="18" ht="14.25" spans="1:8">
      <c r="A18" s="1" t="s">
        <v>76</v>
      </c>
      <c r="B18">
        <v>763.8</v>
      </c>
      <c r="C18">
        <f>6*660</f>
        <v>3960</v>
      </c>
      <c r="D18" s="3">
        <f t="shared" si="0"/>
        <v>0.192878787878788</v>
      </c>
      <c r="E18" s="4" t="s">
        <v>77</v>
      </c>
      <c r="F18">
        <f>4*440</f>
        <v>1760</v>
      </c>
      <c r="G18" s="5">
        <v>5</v>
      </c>
      <c r="H18">
        <f t="shared" si="2"/>
        <v>1697.33333333333</v>
      </c>
    </row>
    <row r="19" ht="14.25" spans="1:8">
      <c r="A19" s="1" t="s">
        <v>78</v>
      </c>
      <c r="B19" s="2">
        <v>491.04</v>
      </c>
      <c r="C19">
        <f>4*275</f>
        <v>1100</v>
      </c>
      <c r="D19" s="3">
        <f t="shared" si="0"/>
        <v>0.4464</v>
      </c>
      <c r="E19" s="4" t="s">
        <v>79</v>
      </c>
      <c r="F19">
        <f t="shared" si="3"/>
        <v>880</v>
      </c>
      <c r="G19" s="5">
        <v>10</v>
      </c>
      <c r="H19">
        <f t="shared" si="2"/>
        <v>3928.32</v>
      </c>
    </row>
    <row r="20" ht="14.25" spans="1:8">
      <c r="A20" s="1" t="s">
        <v>80</v>
      </c>
      <c r="B20" s="2">
        <v>1615.88</v>
      </c>
      <c r="C20">
        <f>2*625</f>
        <v>1250</v>
      </c>
      <c r="D20" s="3">
        <f t="shared" si="0"/>
        <v>1.292704</v>
      </c>
      <c r="E20" s="4" t="s">
        <v>81</v>
      </c>
      <c r="F20">
        <f t="shared" si="3"/>
        <v>880</v>
      </c>
      <c r="G20" s="5">
        <v>10</v>
      </c>
      <c r="H20">
        <f t="shared" si="2"/>
        <v>11375.7952</v>
      </c>
    </row>
    <row r="21" ht="14.25" spans="1:8">
      <c r="A21" s="6" t="s">
        <v>82</v>
      </c>
      <c r="B21" s="2">
        <v>223.92</v>
      </c>
      <c r="C21" s="8">
        <v>600</v>
      </c>
      <c r="D21" s="3">
        <f t="shared" si="0"/>
        <v>0.3732</v>
      </c>
      <c r="E21" s="4" t="s">
        <v>83</v>
      </c>
      <c r="F21">
        <f t="shared" si="3"/>
        <v>880</v>
      </c>
      <c r="G21" s="5">
        <v>10</v>
      </c>
      <c r="H21">
        <f t="shared" si="2"/>
        <v>3284.16</v>
      </c>
    </row>
    <row r="22" ht="14.25" spans="1:8">
      <c r="A22" s="1" t="s">
        <v>84</v>
      </c>
      <c r="B22" s="2">
        <v>294</v>
      </c>
      <c r="C22">
        <f>7*350</f>
        <v>2450</v>
      </c>
      <c r="D22" s="3">
        <f t="shared" si="0"/>
        <v>0.12</v>
      </c>
      <c r="E22" s="4" t="s">
        <v>77</v>
      </c>
      <c r="F22">
        <f>4*440</f>
        <v>1760</v>
      </c>
      <c r="G22" s="5">
        <v>10</v>
      </c>
      <c r="H22">
        <f t="shared" si="2"/>
        <v>2112</v>
      </c>
    </row>
    <row r="23" ht="14.25" spans="1:8">
      <c r="A23" s="1" t="s">
        <v>85</v>
      </c>
      <c r="B23" s="2">
        <v>272.22</v>
      </c>
      <c r="C23">
        <f>4*362</f>
        <v>1448</v>
      </c>
      <c r="D23" s="3">
        <f t="shared" si="0"/>
        <v>0.187997237569061</v>
      </c>
      <c r="E23" s="4" t="s">
        <v>77</v>
      </c>
      <c r="F23">
        <f>4*440</f>
        <v>1760</v>
      </c>
      <c r="G23" s="5">
        <v>10</v>
      </c>
      <c r="H23">
        <f t="shared" si="2"/>
        <v>3308.75138121547</v>
      </c>
    </row>
    <row r="24" ht="14.25" spans="1:8">
      <c r="A24" s="1" t="s">
        <v>86</v>
      </c>
      <c r="C24">
        <f>6*650</f>
        <v>3900</v>
      </c>
      <c r="D24" s="3">
        <v>0.703</v>
      </c>
      <c r="E24" s="4" t="s">
        <v>66</v>
      </c>
      <c r="F24">
        <f t="shared" ref="F22:F31" si="4">2*440</f>
        <v>880</v>
      </c>
      <c r="G24" s="5">
        <v>15</v>
      </c>
      <c r="H24">
        <f t="shared" si="2"/>
        <v>9279.6</v>
      </c>
    </row>
    <row r="25" ht="14.25" spans="1:8">
      <c r="A25" s="4" t="s">
        <v>87</v>
      </c>
      <c r="B25" s="2">
        <v>721.92</v>
      </c>
      <c r="C25">
        <f>4*188</f>
        <v>752</v>
      </c>
      <c r="D25" s="3">
        <f>B25/C25</f>
        <v>0.96</v>
      </c>
      <c r="E25" s="4" t="s">
        <v>69</v>
      </c>
      <c r="F25">
        <f t="shared" si="4"/>
        <v>880</v>
      </c>
      <c r="G25" s="5">
        <v>15</v>
      </c>
      <c r="H25">
        <f t="shared" si="2"/>
        <v>12672</v>
      </c>
    </row>
    <row r="26" ht="14.25" spans="1:8">
      <c r="A26" s="9" t="s">
        <v>88</v>
      </c>
      <c r="B26" s="2">
        <v>3375</v>
      </c>
      <c r="C26" s="8">
        <v>135</v>
      </c>
      <c r="D26" s="3">
        <f>B26/C26</f>
        <v>25</v>
      </c>
      <c r="E26" s="4" t="s">
        <v>69</v>
      </c>
      <c r="F26">
        <f t="shared" si="4"/>
        <v>880</v>
      </c>
      <c r="G26" s="5">
        <v>6</v>
      </c>
      <c r="H26">
        <f t="shared" si="2"/>
        <v>132000</v>
      </c>
    </row>
    <row r="27" ht="14.25" spans="1:8">
      <c r="A27" s="1" t="s">
        <v>89</v>
      </c>
      <c r="C27">
        <f>8*550</f>
        <v>4400</v>
      </c>
      <c r="D27" s="10">
        <v>0.2046</v>
      </c>
      <c r="E27" s="4" t="s">
        <v>81</v>
      </c>
      <c r="F27">
        <f t="shared" si="4"/>
        <v>880</v>
      </c>
      <c r="G27" s="11">
        <v>12</v>
      </c>
      <c r="H27">
        <f t="shared" si="2"/>
        <v>2160.576</v>
      </c>
    </row>
    <row r="28" ht="14.25" spans="1:8">
      <c r="A28" s="1" t="s">
        <v>90</v>
      </c>
      <c r="B28" s="2">
        <v>251.47</v>
      </c>
      <c r="C28">
        <f>4*260</f>
        <v>1040</v>
      </c>
      <c r="D28" s="3">
        <f>B28/C28</f>
        <v>0.241798076923077</v>
      </c>
      <c r="E28" s="4" t="s">
        <v>66</v>
      </c>
      <c r="F28">
        <f t="shared" si="4"/>
        <v>880</v>
      </c>
      <c r="G28" s="11">
        <v>3</v>
      </c>
      <c r="H28">
        <f t="shared" si="2"/>
        <v>638.346923076923</v>
      </c>
    </row>
    <row r="29" ht="14.25" spans="1:8">
      <c r="A29" s="1" t="s">
        <v>91</v>
      </c>
      <c r="B29" s="2">
        <v>186.45</v>
      </c>
      <c r="C29">
        <f>7*358</f>
        <v>2506</v>
      </c>
      <c r="D29" s="3">
        <f t="shared" ref="D29:D42" si="5">B29/C29</f>
        <v>0.0744014365522745</v>
      </c>
      <c r="E29" s="4" t="s">
        <v>69</v>
      </c>
      <c r="F29">
        <f t="shared" si="4"/>
        <v>880</v>
      </c>
      <c r="G29" s="11">
        <v>3</v>
      </c>
      <c r="H29">
        <f t="shared" si="2"/>
        <v>196.419792498005</v>
      </c>
    </row>
    <row r="30" ht="14.25" spans="1:8">
      <c r="A30" s="1" t="s">
        <v>92</v>
      </c>
      <c r="B30" s="2">
        <v>410.13</v>
      </c>
      <c r="C30">
        <f>7*350</f>
        <v>2450</v>
      </c>
      <c r="D30" s="3">
        <f t="shared" si="5"/>
        <v>0.1674</v>
      </c>
      <c r="E30" s="4" t="s">
        <v>66</v>
      </c>
      <c r="F30">
        <f t="shared" si="4"/>
        <v>880</v>
      </c>
      <c r="G30" s="11">
        <v>20</v>
      </c>
      <c r="H30">
        <f t="shared" si="2"/>
        <v>2946.24</v>
      </c>
    </row>
    <row r="31" ht="14.25" spans="1:8">
      <c r="A31" s="1" t="s">
        <v>93</v>
      </c>
      <c r="B31" s="2">
        <v>1006.26</v>
      </c>
      <c r="C31">
        <v>200</v>
      </c>
      <c r="D31" s="3">
        <f t="shared" si="5"/>
        <v>5.0313</v>
      </c>
      <c r="E31" s="4" t="s">
        <v>66</v>
      </c>
      <c r="F31">
        <f t="shared" si="4"/>
        <v>880</v>
      </c>
      <c r="G31" s="11">
        <v>2</v>
      </c>
      <c r="H31">
        <f t="shared" si="2"/>
        <v>8855.088</v>
      </c>
    </row>
    <row r="32" ht="14.25" spans="1:8">
      <c r="A32" s="1" t="s">
        <v>94</v>
      </c>
      <c r="B32" s="2">
        <v>1521.48</v>
      </c>
      <c r="C32">
        <v>200</v>
      </c>
      <c r="D32" s="3">
        <f t="shared" si="5"/>
        <v>7.6074</v>
      </c>
      <c r="E32" s="4" t="s">
        <v>66</v>
      </c>
      <c r="F32">
        <f t="shared" ref="F32:F42" si="6">2*440</f>
        <v>880</v>
      </c>
      <c r="G32" s="11">
        <v>2</v>
      </c>
      <c r="H32">
        <f t="shared" si="2"/>
        <v>13389.024</v>
      </c>
    </row>
    <row r="33" ht="14.25" spans="1:8">
      <c r="A33" s="1" t="s">
        <v>95</v>
      </c>
      <c r="B33" s="2">
        <v>1521.48</v>
      </c>
      <c r="C33">
        <v>200</v>
      </c>
      <c r="D33" s="3">
        <f t="shared" si="5"/>
        <v>7.6074</v>
      </c>
      <c r="E33" s="4" t="s">
        <v>66</v>
      </c>
      <c r="F33">
        <f t="shared" si="6"/>
        <v>880</v>
      </c>
      <c r="G33" s="11">
        <v>2</v>
      </c>
      <c r="H33">
        <f t="shared" si="2"/>
        <v>13389.024</v>
      </c>
    </row>
    <row r="34" ht="14.25" spans="1:8">
      <c r="A34" s="1" t="s">
        <v>96</v>
      </c>
      <c r="B34" s="2">
        <v>979.99</v>
      </c>
      <c r="C34">
        <f>5*75</f>
        <v>375</v>
      </c>
      <c r="D34" s="3">
        <f t="shared" si="5"/>
        <v>2.61330666666667</v>
      </c>
      <c r="E34" s="4" t="s">
        <v>97</v>
      </c>
      <c r="F34">
        <f t="shared" si="6"/>
        <v>880</v>
      </c>
      <c r="G34" s="11">
        <v>2</v>
      </c>
      <c r="H34">
        <f t="shared" si="2"/>
        <v>4599.41973333333</v>
      </c>
    </row>
    <row r="35" ht="14.25" spans="1:8">
      <c r="A35" s="1" t="s">
        <v>98</v>
      </c>
      <c r="B35" s="2">
        <v>920.7</v>
      </c>
      <c r="C35">
        <f>4*90</f>
        <v>360</v>
      </c>
      <c r="D35" s="3">
        <f t="shared" si="5"/>
        <v>2.5575</v>
      </c>
      <c r="E35" s="4" t="s">
        <v>99</v>
      </c>
      <c r="F35">
        <f t="shared" si="6"/>
        <v>880</v>
      </c>
      <c r="G35" s="11">
        <v>2</v>
      </c>
      <c r="H35">
        <f t="shared" si="2"/>
        <v>4501.2</v>
      </c>
    </row>
    <row r="36" ht="14.25" spans="1:8">
      <c r="A36" s="1" t="s">
        <v>100</v>
      </c>
      <c r="B36" s="2">
        <v>944.14</v>
      </c>
      <c r="C36">
        <f>4*90</f>
        <v>360</v>
      </c>
      <c r="D36" s="3">
        <f t="shared" si="5"/>
        <v>2.62261111111111</v>
      </c>
      <c r="E36" s="4" t="s">
        <v>99</v>
      </c>
      <c r="F36">
        <f t="shared" si="6"/>
        <v>880</v>
      </c>
      <c r="G36" s="11">
        <v>2</v>
      </c>
      <c r="H36">
        <f t="shared" si="2"/>
        <v>4615.79555555556</v>
      </c>
    </row>
    <row r="37" ht="14.25" spans="1:8">
      <c r="A37" s="4" t="s">
        <v>101</v>
      </c>
      <c r="B37" s="2">
        <v>2259.9</v>
      </c>
      <c r="C37">
        <v>1000</v>
      </c>
      <c r="D37" s="3">
        <f t="shared" si="5"/>
        <v>2.2599</v>
      </c>
      <c r="E37" s="4" t="s">
        <v>69</v>
      </c>
      <c r="F37">
        <f t="shared" si="6"/>
        <v>880</v>
      </c>
      <c r="G37" s="11">
        <v>6</v>
      </c>
      <c r="H37">
        <f t="shared" si="2"/>
        <v>11932.272</v>
      </c>
    </row>
    <row r="38" ht="14.25" spans="1:8">
      <c r="A38" s="1" t="s">
        <v>102</v>
      </c>
      <c r="B38" s="2">
        <v>608.22</v>
      </c>
      <c r="C38">
        <v>200</v>
      </c>
      <c r="D38" s="3">
        <f t="shared" si="5"/>
        <v>3.0411</v>
      </c>
      <c r="E38" s="4" t="s">
        <v>66</v>
      </c>
      <c r="F38">
        <f t="shared" si="6"/>
        <v>880</v>
      </c>
      <c r="G38" s="11">
        <v>4</v>
      </c>
      <c r="H38">
        <f t="shared" si="2"/>
        <v>10704.672</v>
      </c>
    </row>
    <row r="39" ht="14.25" spans="1:8">
      <c r="A39" s="1" t="s">
        <v>103</v>
      </c>
      <c r="B39" s="2">
        <v>443.61</v>
      </c>
      <c r="C39">
        <v>150</v>
      </c>
      <c r="D39" s="3">
        <f t="shared" si="5"/>
        <v>2.9574</v>
      </c>
      <c r="E39" s="4" t="s">
        <v>66</v>
      </c>
      <c r="F39">
        <f t="shared" si="6"/>
        <v>880</v>
      </c>
      <c r="G39" s="11">
        <v>3</v>
      </c>
      <c r="H39">
        <f t="shared" si="2"/>
        <v>7807.536</v>
      </c>
    </row>
    <row r="40" ht="14.25" spans="1:8">
      <c r="A40" s="1" t="s">
        <v>104</v>
      </c>
      <c r="B40" s="2">
        <v>501.18</v>
      </c>
      <c r="C40">
        <v>170</v>
      </c>
      <c r="D40" s="3">
        <f t="shared" si="5"/>
        <v>2.94811764705882</v>
      </c>
      <c r="E40" s="4" t="s">
        <v>66</v>
      </c>
      <c r="F40">
        <f t="shared" si="6"/>
        <v>880</v>
      </c>
      <c r="G40" s="11">
        <v>3</v>
      </c>
      <c r="H40">
        <f t="shared" si="2"/>
        <v>7783.0305882353</v>
      </c>
    </row>
    <row r="41" ht="14.25" spans="1:8">
      <c r="A41" s="1" t="s">
        <v>105</v>
      </c>
      <c r="B41" s="2">
        <v>2927.87</v>
      </c>
      <c r="C41">
        <f>7*175</f>
        <v>1225</v>
      </c>
      <c r="D41" s="3">
        <f t="shared" si="5"/>
        <v>2.39009795918367</v>
      </c>
      <c r="E41" s="4" t="s">
        <v>69</v>
      </c>
      <c r="F41">
        <f t="shared" si="6"/>
        <v>880</v>
      </c>
      <c r="G41" s="11">
        <v>1</v>
      </c>
      <c r="H41">
        <f t="shared" si="2"/>
        <v>2103.28620408163</v>
      </c>
    </row>
    <row r="42" ht="14.25" spans="1:8">
      <c r="A42" s="12" t="s">
        <v>54</v>
      </c>
      <c r="G42" s="13">
        <v>1</v>
      </c>
      <c r="H42">
        <f t="shared" si="2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壹吨君</dc:creator>
  <cp:lastModifiedBy>gyb1</cp:lastModifiedBy>
  <dcterms:created xsi:type="dcterms:W3CDTF">2025-12-16T07:49:00Z</dcterms:created>
  <dcterms:modified xsi:type="dcterms:W3CDTF">2025-12-27T02:04:17Z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1F7B9BB8D3B447D391AA629CBDF1F962_11</vt:lpwstr>
  </property>
  <property fmtid="{D5CDD505-2E9C-101B-9397-08002B2CF9AE}" pid="3" name="KSOProductBuildVer">
    <vt:lpwstr>2052-10.8.2.6837</vt:lpwstr>
  </property>
  <property fmtid="{D5CDD505-2E9C-101B-9397-08002B2CF9AE}" pid="4" name="CalculationRule">
    <vt:i4>1</vt:i4>
  </property>
</Properties>
</file>